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<sst xmlns="http://schemas.openxmlformats.org/spreadsheetml/2006/main" count="9763" uniqueCount="71">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</sst>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1945945.945945946</c:v>
                </c:pt>
                <c:pt idx="1">
                  <c:v>2040540.5405405406</c:v>
                </c:pt>
                <c:pt idx="2">
                  <c:v>2213963.963963964</c:v>
                </c:pt>
                <c:pt idx="3">
                  <c:v>2164414.4144144142</c:v>
                </c:pt>
                <c:pt idx="4">
                  <c:v>2311111.1111111115</c:v>
                </c:pt>
                <c:pt idx="5">
                  <c:v>2177777.777777778</c:v>
                </c:pt>
                <c:pt idx="6">
                  <c:v>1437777.7777777778</c:v>
                </c:pt>
                <c:pt idx="7">
                  <c:v>2188888.8888888885</c:v>
                </c:pt>
                <c:pt idx="8">
                  <c:v>2615740.7407407407</c:v>
                </c:pt>
                <c:pt idx="9">
                  <c:v>2821759.2592592593</c:v>
                </c:pt>
                <c:pt idx="10">
                  <c:v>2833333.3333333335</c:v>
                </c:pt>
                <c:pt idx="11">
                  <c:v>2018518.5185185187</c:v>
                </c:pt>
                <c:pt idx="12">
                  <c:v>2023809.5238095236</c:v>
                </c:pt>
                <c:pt idx="13">
                  <c:v>2292857.1428571427</c:v>
                </c:pt>
                <c:pt idx="14">
                  <c:v>2300000</c:v>
                </c:pt>
                <c:pt idx="15">
                  <c:v>2330952.3809523806</c:v>
                </c:pt>
                <c:pt idx="16">
                  <c:v>2890295.3586497894</c:v>
                </c:pt>
                <c:pt idx="17">
                  <c:v>2686286.9198312233</c:v>
                </c:pt>
                <c:pt idx="18">
                  <c:v>2432489.4514767933</c:v>
                </c:pt>
                <c:pt idx="19">
                  <c:v>3312236.2869198313</c:v>
                </c:pt>
                <c:pt idx="20">
                  <c:v>2657596.3718820862</c:v>
                </c:pt>
                <c:pt idx="21">
                  <c:v>3310657.5963718821</c:v>
                </c:pt>
                <c:pt idx="22">
                  <c:v>2103401.3605442178</c:v>
                </c:pt>
                <c:pt idx="23">
                  <c:v>3816326.5306122447</c:v>
                </c:pt>
                <c:pt idx="24">
                  <c:v>3540000</c:v>
                </c:pt>
                <c:pt idx="25">
                  <c:v>4129353.2338308459</c:v>
                </c:pt>
                <c:pt idx="26">
                  <c:v>3454954.9549549548</c:v>
                </c:pt>
                <c:pt idx="27">
                  <c:v>3961352.6570048304</c:v>
                </c:pt>
                <c:pt idx="28">
                  <c:v>3894977.1689497712</c:v>
                </c:pt>
                <c:pt idx="29">
                  <c:v>4124999.9999999995</c:v>
                </c:pt>
                <c:pt idx="30">
                  <c:v>4432870.4004629627</c:v>
                </c:pt>
                <c:pt idx="31">
                  <c:v>3987473.9039665973</c:v>
                </c:pt>
                <c:pt idx="32">
                  <c:v>3823529.4117647102</c:v>
                </c:pt>
                <c:pt idx="33">
                  <c:v>4590163.9344262304</c:v>
                </c:pt>
                <c:pt idx="34">
                  <c:v>4848485</c:v>
                </c:pt>
                <c:pt idx="35">
                  <c:v>3928571</c:v>
                </c:pt>
                <c:pt idx="36">
                  <c:v>4814815</c:v>
                </c:pt>
                <c:pt idx="37">
                  <c:v>4626866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6</v>
      </c>
      <c r="D5">
        <f>+VLOOKUP(Tablero!K9,Codigos!$B$2:$C$33,2,0)</f>
        <v>23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26232010I</v>
      </c>
      <c r="C9" t="str">
        <f t="shared" ref="C9:K12" si="0">+$B$5&amp;$C$5&amp;$D$5&amp;C$8&amp;$A9</f>
        <v>26232011I</v>
      </c>
      <c r="D9" t="str">
        <f t="shared" si="0"/>
        <v>26232012I</v>
      </c>
      <c r="E9" t="str">
        <f t="shared" si="0"/>
        <v>26232013I</v>
      </c>
      <c r="F9" t="str">
        <f t="shared" si="0"/>
        <v>26232014I</v>
      </c>
      <c r="G9" t="str">
        <f t="shared" si="0"/>
        <v>26232015I</v>
      </c>
      <c r="H9" t="str">
        <f t="shared" si="0"/>
        <v>26232016I</v>
      </c>
      <c r="I9" t="str">
        <f t="shared" si="0"/>
        <v>26232017I</v>
      </c>
      <c r="J9" t="str">
        <f t="shared" si="0"/>
        <v>26232018I</v>
      </c>
      <c r="K9" t="str">
        <f t="shared" si="0"/>
        <v>26232019I</v>
      </c>
    </row>
    <row r="10" spans="1:11" x14ac:dyDescent="0.25">
      <c r="A10" t="s">
        <v>9</v>
      </c>
      <c r="B10" t="str">
        <f t="shared" ref="B10:B12" si="1">+$B$5&amp;$C$5&amp;$D$5&amp;B$8&amp;$A10</f>
        <v>26232010II</v>
      </c>
      <c r="C10" t="str">
        <f t="shared" si="0"/>
        <v>26232011II</v>
      </c>
      <c r="D10" t="str">
        <f t="shared" si="0"/>
        <v>26232012II</v>
      </c>
      <c r="E10" t="str">
        <f t="shared" si="0"/>
        <v>26232013II</v>
      </c>
      <c r="F10" t="str">
        <f t="shared" si="0"/>
        <v>26232014II</v>
      </c>
      <c r="G10" t="str">
        <f t="shared" si="0"/>
        <v>26232015II</v>
      </c>
      <c r="H10" t="str">
        <f t="shared" si="0"/>
        <v>26232016II</v>
      </c>
      <c r="I10" t="str">
        <f t="shared" si="0"/>
        <v>26232017II</v>
      </c>
      <c r="J10" t="str">
        <f t="shared" si="0"/>
        <v>26232018II</v>
      </c>
      <c r="K10" t="str">
        <f t="shared" si="0"/>
        <v>26232019II</v>
      </c>
    </row>
    <row r="11" spans="1:11" x14ac:dyDescent="0.25">
      <c r="A11" t="s">
        <v>10</v>
      </c>
      <c r="B11" t="str">
        <f t="shared" si="1"/>
        <v>26232010III</v>
      </c>
      <c r="C11" t="str">
        <f t="shared" si="0"/>
        <v>26232011III</v>
      </c>
      <c r="D11" t="str">
        <f t="shared" si="0"/>
        <v>26232012III</v>
      </c>
      <c r="E11" t="str">
        <f t="shared" si="0"/>
        <v>26232013III</v>
      </c>
      <c r="F11" t="str">
        <f t="shared" si="0"/>
        <v>26232014III</v>
      </c>
      <c r="G11" t="str">
        <f t="shared" si="0"/>
        <v>26232015III</v>
      </c>
      <c r="H11" t="str">
        <f t="shared" si="0"/>
        <v>26232016III</v>
      </c>
      <c r="I11" t="str">
        <f t="shared" si="0"/>
        <v>26232017III</v>
      </c>
      <c r="J11" t="str">
        <f t="shared" si="0"/>
        <v>26232018III</v>
      </c>
      <c r="K11" t="str">
        <f t="shared" si="0"/>
        <v>26232019III</v>
      </c>
    </row>
    <row r="12" spans="1:11" x14ac:dyDescent="0.25">
      <c r="A12" t="s">
        <v>11</v>
      </c>
      <c r="B12" t="str">
        <f t="shared" si="1"/>
        <v>26232010IV</v>
      </c>
      <c r="C12" t="str">
        <f t="shared" si="0"/>
        <v>26232011IV</v>
      </c>
      <c r="D12" t="str">
        <f t="shared" si="0"/>
        <v>26232012IV</v>
      </c>
      <c r="E12" t="str">
        <f t="shared" si="0"/>
        <v>26232013IV</v>
      </c>
      <c r="F12" t="str">
        <f t="shared" si="0"/>
        <v>26232014IV</v>
      </c>
      <c r="G12" t="str">
        <f t="shared" si="0"/>
        <v>26232015IV</v>
      </c>
      <c r="H12" t="str">
        <f t="shared" si="0"/>
        <v>26232016IV</v>
      </c>
      <c r="I12" t="str">
        <f t="shared" si="0"/>
        <v>26232017IV</v>
      </c>
      <c r="J12" t="str">
        <f t="shared" si="0"/>
        <v>26232018IV</v>
      </c>
      <c r="K12" t="str">
        <f t="shared" si="0"/>
        <v>26232019IV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1945945.945945946</v>
      </c>
      <c r="C17" s="15">
        <f>+IFERROR(VLOOKUP(C9,Base!$D:$J,7,0),"-")</f>
        <v>2311111.1111111115</v>
      </c>
      <c r="D17" s="15">
        <f>+IFERROR(VLOOKUP(D9,Base!$D:$J,7,0),"-")</f>
        <v>2615740.7407407407</v>
      </c>
      <c r="E17" s="15">
        <f>+IFERROR(VLOOKUP(E9,Base!$D:$J,7,0),"-")</f>
        <v>2023809.5238095236</v>
      </c>
      <c r="F17" s="15">
        <f>+IFERROR(VLOOKUP(F9,Base!$D:$J,7,0),"-")</f>
        <v>2890295.3586497894</v>
      </c>
      <c r="G17" s="15">
        <f>+IFERROR(VLOOKUP(G9,Base!$D:$J,7,0),"-")</f>
        <v>2657596.3718820862</v>
      </c>
      <c r="H17" s="15">
        <f>+IFERROR(VLOOKUP(H9,Base!$D:$J,7,0),"-")</f>
        <v>3540000</v>
      </c>
      <c r="I17" s="15">
        <f>+IFERROR(VLOOKUP(I9,Base!$D:$J,7,0),"-")</f>
        <v>3894977.1689497712</v>
      </c>
      <c r="J17" s="15">
        <f>+IFERROR(VLOOKUP(J9,Base!$D:$J,7,0),"-")</f>
        <v>3823529.4117647102</v>
      </c>
      <c r="K17" s="15">
        <f>+IFERROR(VLOOKUP(K9,Base!$D:$J,7,0),"-")</f>
        <v>4814815</v>
      </c>
    </row>
    <row r="18" spans="1:11" x14ac:dyDescent="0.25">
      <c r="A18" t="s">
        <v>9</v>
      </c>
      <c r="B18" s="15">
        <f>+IFERROR(VLOOKUP(B10,Base!$D:$J,7,0),"-")</f>
        <v>2040540.5405405406</v>
      </c>
      <c r="C18" s="15">
        <f>+IFERROR(VLOOKUP(C10,Base!$D:$J,7,0),"-")</f>
        <v>2177777.777777778</v>
      </c>
      <c r="D18" s="15">
        <f>+IFERROR(VLOOKUP(D10,Base!$D:$J,7,0),"-")</f>
        <v>2821759.2592592593</v>
      </c>
      <c r="E18" s="15">
        <f>+IFERROR(VLOOKUP(E10,Base!$D:$J,7,0),"-")</f>
        <v>2292857.1428571427</v>
      </c>
      <c r="F18" s="15">
        <f>+IFERROR(VLOOKUP(F10,Base!$D:$J,7,0),"-")</f>
        <v>2686286.9198312233</v>
      </c>
      <c r="G18" s="15">
        <f>+IFERROR(VLOOKUP(G10,Base!$D:$J,7,0),"-")</f>
        <v>3310657.5963718821</v>
      </c>
      <c r="H18" s="15">
        <f>+IFERROR(VLOOKUP(H10,Base!$D:$J,7,0),"-")</f>
        <v>4129353.2338308459</v>
      </c>
      <c r="I18" s="15">
        <f>+IFERROR(VLOOKUP(I10,Base!$D:$J,7,0),"-")</f>
        <v>4124999.9999999995</v>
      </c>
      <c r="J18" s="15">
        <f>+IFERROR(VLOOKUP(J10,Base!$D:$J,7,0),"-")</f>
        <v>4590163.9344262304</v>
      </c>
      <c r="K18" s="15">
        <f>+IFERROR(VLOOKUP(K10,Base!$D:$J,7,0),"-")</f>
        <v>4626866</v>
      </c>
    </row>
    <row r="19" spans="1:11" x14ac:dyDescent="0.25">
      <c r="A19" t="s">
        <v>10</v>
      </c>
      <c r="B19" s="15">
        <f>+IFERROR(VLOOKUP(B11,Base!$D:$J,7,0),"-")</f>
        <v>2213963.963963964</v>
      </c>
      <c r="C19" s="15">
        <f>+IFERROR(VLOOKUP(C11,Base!$D:$J,7,0),"-")</f>
        <v>1437777.7777777778</v>
      </c>
      <c r="D19" s="15">
        <f>+IFERROR(VLOOKUP(D11,Base!$D:$J,7,0),"-")</f>
        <v>2833333.3333333335</v>
      </c>
      <c r="E19" s="15">
        <f>+IFERROR(VLOOKUP(E11,Base!$D:$J,7,0),"-")</f>
        <v>2300000</v>
      </c>
      <c r="F19" s="15">
        <f>+IFERROR(VLOOKUP(F11,Base!$D:$J,7,0),"-")</f>
        <v>2432489.4514767933</v>
      </c>
      <c r="G19" s="15">
        <f>+IFERROR(VLOOKUP(G11,Base!$D:$J,7,0),"-")</f>
        <v>2103401.3605442178</v>
      </c>
      <c r="H19" s="15">
        <f>+IFERROR(VLOOKUP(H11,Base!$D:$J,7,0),"-")</f>
        <v>3454954.9549549548</v>
      </c>
      <c r="I19" s="15">
        <f>+IFERROR(VLOOKUP(I11,Base!$D:$J,7,0),"-")</f>
        <v>4432870.4004629627</v>
      </c>
      <c r="J19" s="15">
        <f>+IFERROR(VLOOKUP(J11,Base!$D:$J,7,0),"-")</f>
        <v>4848485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2164414.4144144142</v>
      </c>
      <c r="C20" s="15">
        <f>+IFERROR(VLOOKUP(C12,Base!$D:$J,7,0),"-")</f>
        <v>2188888.8888888885</v>
      </c>
      <c r="D20" s="15">
        <f>+IFERROR(VLOOKUP(D12,Base!$D:$J,7,0),"-")</f>
        <v>2018518.5185185187</v>
      </c>
      <c r="E20" s="15">
        <f>+IFERROR(VLOOKUP(E12,Base!$D:$J,7,0),"-")</f>
        <v>2330952.3809523806</v>
      </c>
      <c r="F20" s="15">
        <f>+IFERROR(VLOOKUP(F12,Base!$D:$J,7,0),"-")</f>
        <v>3312236.2869198313</v>
      </c>
      <c r="G20" s="15">
        <f>+IFERROR(VLOOKUP(G12,Base!$D:$J,7,0),"-")</f>
        <v>3816326.5306122447</v>
      </c>
      <c r="H20" s="15">
        <f>+IFERROR(VLOOKUP(H12,Base!$D:$J,7,0),"-")</f>
        <v>3961352.6570048304</v>
      </c>
      <c r="I20" s="15">
        <f>+IFERROR(VLOOKUP(I12,Base!$D:$J,7,0),"-")</f>
        <v>3987473.9039665973</v>
      </c>
      <c r="J20" s="15">
        <f>+IFERROR(VLOOKUP(J12,Base!$D:$J,7,0),"-")</f>
        <v>3928571</v>
      </c>
      <c r="K20" s="15" t="str">
        <f>+IFERROR(VLOOKUP(K12,Base!$D:$J,7,0),"-")</f>
        <v>-</v>
      </c>
    </row>
    <row r="24" spans="1:11" x14ac:dyDescent="0.25">
      <c r="B24" s="3">
        <f>+B17</f>
        <v>1945945.945945946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2040540.5405405406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2213963.963963964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2164414.4144144142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2311111.1111111115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2177777.777777778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1437777.7777777778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2188888.8888888885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2615740.7407407407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2821759.2592592593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2833333.3333333335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2018518.5185185187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2023809.5238095236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2292857.1428571427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2300000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2330952.3809523806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2890295.3586497894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2686286.9198312233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2432489.4514767933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3312236.2869198313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2657596.3718820862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3310657.5963718821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2103401.3605442178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3816326.5306122447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3540000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4129353.2338308459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3454954.9549549548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3961352.6570048304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3894977.1689497712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4124999.9999999995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4432870.4004629627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3987473.9039665973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3823529.4117647102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4590163.9344262304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4848485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3928571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4814815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4626866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48</v>
      </c>
      <c r="I9" s="38"/>
      <c r="J9" s="19"/>
      <c r="K9" s="32" t="s">
        <v>32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1945945.945945946</v>
      </c>
      <c r="F32" s="30">
        <f>+Tabla!C17</f>
        <v>2311111.1111111115</v>
      </c>
      <c r="G32" s="30">
        <f>+Tabla!D17</f>
        <v>2615740.7407407407</v>
      </c>
      <c r="H32" s="30">
        <f>+Tabla!F17</f>
        <v>2890295.3586497894</v>
      </c>
      <c r="I32" s="30">
        <f>+Tabla!G17</f>
        <v>2657596.3718820862</v>
      </c>
      <c r="J32" s="30">
        <f>+Tabla!H17</f>
        <v>3540000</v>
      </c>
      <c r="K32" s="30">
        <f>+Tabla!I17</f>
        <v>3894977.1689497712</v>
      </c>
      <c r="L32" s="30">
        <f>+Tabla!J17</f>
        <v>3823529.4117647102</v>
      </c>
      <c r="M32" s="30">
        <f>+Tabla!K17</f>
        <v>4814815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2040540.5405405406</v>
      </c>
      <c r="F33" s="30">
        <f>+Tabla!C18</f>
        <v>2177777.777777778</v>
      </c>
      <c r="G33" s="30">
        <f>+Tabla!D18</f>
        <v>2821759.2592592593</v>
      </c>
      <c r="H33" s="30">
        <f>+Tabla!F18</f>
        <v>2686286.9198312233</v>
      </c>
      <c r="I33" s="30">
        <f>+Tabla!G18</f>
        <v>3310657.5963718821</v>
      </c>
      <c r="J33" s="30">
        <f>+Tabla!H18</f>
        <v>4129353.2338308459</v>
      </c>
      <c r="K33" s="30">
        <f>+Tabla!I18</f>
        <v>4124999.9999999995</v>
      </c>
      <c r="L33" s="30">
        <f>+Tabla!J18</f>
        <v>4590163.9344262304</v>
      </c>
      <c r="M33" s="30">
        <f>+Tabla!K18</f>
        <v>4626866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2213963.963963964</v>
      </c>
      <c r="F34" s="30">
        <f>+Tabla!C19</f>
        <v>1437777.7777777778</v>
      </c>
      <c r="G34" s="30">
        <f>+Tabla!D19</f>
        <v>2833333.3333333335</v>
      </c>
      <c r="H34" s="30">
        <f>+Tabla!F19</f>
        <v>2432489.4514767933</v>
      </c>
      <c r="I34" s="30">
        <f>+Tabla!G19</f>
        <v>2103401.3605442178</v>
      </c>
      <c r="J34" s="30">
        <f>+Tabla!H19</f>
        <v>3454954.9549549548</v>
      </c>
      <c r="K34" s="30">
        <f>+Tabla!I19</f>
        <v>4432870.4004629627</v>
      </c>
      <c r="L34" s="30">
        <f>+Tabla!J19</f>
        <v>4848485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2164414.4144144142</v>
      </c>
      <c r="F35" s="30">
        <f>+Tabla!C20</f>
        <v>2188888.8888888885</v>
      </c>
      <c r="G35" s="30">
        <f>+Tabla!D20</f>
        <v>2018518.5185185187</v>
      </c>
      <c r="H35" s="30">
        <f>+Tabla!F20</f>
        <v>3312236.2869198313</v>
      </c>
      <c r="I35" s="30">
        <f>+Tabla!G20</f>
        <v>3816326.5306122447</v>
      </c>
      <c r="J35" s="30">
        <f>+Tabla!H20</f>
        <v>3961352.6570048304</v>
      </c>
      <c r="K35" s="30">
        <f>+Tabla!I20</f>
        <v>3987473.9039665973</v>
      </c>
      <c r="L35" s="30">
        <f>+Tabla!J20</f>
        <v>3928571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2019-08-27T20:45:33Z</dcterms:modified>
</cp:coreProperties>
</file>